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en\Download\Dossier Lonen\"/>
    </mc:Choice>
  </mc:AlternateContent>
  <xr:revisionPtr revIDLastSave="0" documentId="13_ncr:1_{2240F8D0-6F32-475D-88AF-76D70EE4543D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  <c r="A76" i="1"/>
  <c r="E72" i="1"/>
  <c r="A82" i="1" l="1"/>
  <c r="F92" i="1"/>
  <c r="F91" i="1"/>
  <c r="F86" i="1"/>
  <c r="F85" i="1"/>
  <c r="F84" i="1"/>
  <c r="F80" i="1"/>
  <c r="F79" i="1"/>
  <c r="F78" i="1"/>
  <c r="F74" i="1"/>
  <c r="F73" i="1"/>
  <c r="F72" i="1"/>
  <c r="F68" i="1"/>
  <c r="F67" i="1"/>
  <c r="F66" i="1"/>
  <c r="F62" i="1"/>
  <c r="F61" i="1"/>
  <c r="F60" i="1"/>
  <c r="F56" i="1"/>
  <c r="F55" i="1"/>
  <c r="F54" i="1"/>
  <c r="F49" i="1"/>
  <c r="F50" i="1"/>
  <c r="F48" i="1"/>
  <c r="A84" i="1" l="1"/>
  <c r="A88" i="1" l="1"/>
  <c r="A92" i="1"/>
  <c r="B92" i="1" s="1"/>
  <c r="A91" i="1"/>
  <c r="A90" i="1"/>
  <c r="B90" i="1" s="1"/>
  <c r="E92" i="1"/>
  <c r="E91" i="1"/>
  <c r="E90" i="1"/>
  <c r="A86" i="1"/>
  <c r="B86" i="1" s="1"/>
  <c r="A85" i="1"/>
  <c r="A79" i="1"/>
  <c r="B79" i="1" s="1"/>
  <c r="A80" i="1"/>
  <c r="B80" i="1" s="1"/>
  <c r="A74" i="1"/>
  <c r="B74" i="1" s="1"/>
  <c r="A73" i="1"/>
  <c r="A56" i="1"/>
  <c r="B56" i="1" s="1"/>
  <c r="A55" i="1"/>
  <c r="A54" i="1"/>
  <c r="A68" i="1"/>
  <c r="B68" i="1" s="1"/>
  <c r="A67" i="1"/>
  <c r="A62" i="1"/>
  <c r="B62" i="1" s="1"/>
  <c r="A61" i="1"/>
  <c r="B61" i="1" s="1"/>
  <c r="A60" i="1"/>
  <c r="B60" i="1" s="1"/>
  <c r="A72" i="1"/>
  <c r="B72" i="1" s="1"/>
  <c r="E86" i="1"/>
  <c r="E85" i="1"/>
  <c r="E84" i="1"/>
  <c r="B84" i="1"/>
  <c r="A78" i="1"/>
  <c r="B78" i="1" s="1"/>
  <c r="E80" i="1"/>
  <c r="E79" i="1"/>
  <c r="E78" i="1"/>
  <c r="A70" i="1"/>
  <c r="E74" i="1"/>
  <c r="E73" i="1"/>
  <c r="A66" i="1"/>
  <c r="B66" i="1" s="1"/>
  <c r="A64" i="1"/>
  <c r="E68" i="1"/>
  <c r="E67" i="1"/>
  <c r="E66" i="1"/>
  <c r="A58" i="1"/>
  <c r="E62" i="1"/>
  <c r="E61" i="1"/>
  <c r="E60" i="1"/>
  <c r="A46" i="1"/>
  <c r="A52" i="1"/>
  <c r="E56" i="1"/>
  <c r="E55" i="1"/>
  <c r="E54" i="1"/>
  <c r="E49" i="1"/>
  <c r="E50" i="1"/>
  <c r="E48" i="1"/>
  <c r="A50" i="1"/>
  <c r="A49" i="1"/>
  <c r="G26" i="1"/>
  <c r="H26" i="1"/>
  <c r="F26" i="1"/>
  <c r="B54" i="1" l="1"/>
  <c r="D54" i="1" s="1"/>
  <c r="D61" i="1"/>
  <c r="D74" i="1"/>
  <c r="D86" i="1"/>
  <c r="D78" i="1"/>
  <c r="D90" i="1"/>
  <c r="D66" i="1"/>
  <c r="D84" i="1"/>
  <c r="D72" i="1"/>
  <c r="D92" i="1"/>
  <c r="D68" i="1"/>
  <c r="D80" i="1"/>
  <c r="D60" i="1"/>
  <c r="B91" i="1"/>
  <c r="D91" i="1" s="1"/>
  <c r="B85" i="1"/>
  <c r="D85" i="1" s="1"/>
  <c r="D79" i="1"/>
  <c r="B73" i="1"/>
  <c r="D73" i="1" s="1"/>
  <c r="B67" i="1"/>
  <c r="D67" i="1" s="1"/>
  <c r="D62" i="1"/>
  <c r="B50" i="1"/>
  <c r="D50" i="1" s="1"/>
  <c r="D56" i="1"/>
  <c r="B49" i="1"/>
  <c r="D49" i="1" s="1"/>
  <c r="B55" i="1"/>
  <c r="D55" i="1" s="1"/>
  <c r="G55" i="1" s="1"/>
  <c r="A48" i="1"/>
  <c r="G49" i="1" l="1"/>
  <c r="H49" i="1" s="1"/>
  <c r="G56" i="1"/>
  <c r="H56" i="1" s="1"/>
  <c r="G85" i="1"/>
  <c r="H85" i="1" s="1"/>
  <c r="G78" i="1"/>
  <c r="H78" i="1" s="1"/>
  <c r="G67" i="1"/>
  <c r="H67" i="1" s="1"/>
  <c r="G60" i="1"/>
  <c r="H60" i="1" s="1"/>
  <c r="H55" i="1"/>
  <c r="G84" i="1"/>
  <c r="H84" i="1" s="1"/>
  <c r="G74" i="1"/>
  <c r="H74" i="1" s="1"/>
  <c r="G72" i="1"/>
  <c r="H72" i="1" s="1"/>
  <c r="G91" i="1"/>
  <c r="H91" i="1" s="1"/>
  <c r="G50" i="1"/>
  <c r="H50" i="1" s="1"/>
  <c r="G73" i="1"/>
  <c r="H73" i="1" s="1"/>
  <c r="G66" i="1"/>
  <c r="H66" i="1" s="1"/>
  <c r="G62" i="1"/>
  <c r="H62" i="1" s="1"/>
  <c r="G80" i="1"/>
  <c r="H80" i="1" s="1"/>
  <c r="G68" i="1"/>
  <c r="H68" i="1" s="1"/>
  <c r="G86" i="1"/>
  <c r="H86" i="1" s="1"/>
  <c r="G54" i="1"/>
  <c r="H54" i="1" s="1"/>
  <c r="G79" i="1"/>
  <c r="H79" i="1" s="1"/>
  <c r="G92" i="1"/>
  <c r="H92" i="1" s="1"/>
  <c r="G90" i="1"/>
  <c r="H90" i="1" s="1"/>
  <c r="G61" i="1"/>
  <c r="H61" i="1" s="1"/>
  <c r="B48" i="1"/>
  <c r="D48" i="1" s="1"/>
  <c r="G48" i="1" l="1"/>
  <c r="H48" i="1" s="1"/>
</calcChain>
</file>

<file path=xl/sharedStrings.xml><?xml version="1.0" encoding="utf-8"?>
<sst xmlns="http://schemas.openxmlformats.org/spreadsheetml/2006/main" count="115" uniqueCount="44">
  <si>
    <t>&gt; 20</t>
  </si>
  <si>
    <t>10 tot 19</t>
  </si>
  <si>
    <t>1 tot 9</t>
  </si>
  <si>
    <t>Coefficient</t>
  </si>
  <si>
    <t>(à 108 %)</t>
  </si>
  <si>
    <t>1 à 9</t>
  </si>
  <si>
    <t>10 à 19</t>
  </si>
  <si>
    <t>OUVRIERS - ARBEIDERS</t>
  </si>
  <si>
    <t>Taille de l'entreprise - Grootte onderneming</t>
  </si>
  <si>
    <t>Cotisations travailleurs (à titre informatif) - Werknemersbijdrage (informatief)</t>
  </si>
  <si>
    <t>Cotisation patronale - Werkgeversbijdrage</t>
  </si>
  <si>
    <t>Cotisation de base - Basisbijdrage</t>
  </si>
  <si>
    <t>Vacances annuelles (1) - Jaarlijkse vakantie (1)</t>
  </si>
  <si>
    <t>Fonds Amiante (2) - Asbestfonds (2)</t>
  </si>
  <si>
    <t>Cotisation de modération salariale - Loonmatigingsbijdrage</t>
  </si>
  <si>
    <t>Cotisation fonds des accidents du travail (3) - Bijdrage Fonds Arbeidsongevallen (3)</t>
  </si>
  <si>
    <t>Cotisation  pour le fonds de fermeture d'entreprise (incl cotisation de modération salariale 0,1 %) - Basisbijdrage FSO (incl loonmatiging 0,1 %)</t>
  </si>
  <si>
    <t>Cotisation spéciale pour le fonds de fermeture d'entreprise (incl cotisation de modération salariale 0,1 %) - Bijzondere bijdrage FSO (incl loonmatiging 0,1 %)</t>
  </si>
  <si>
    <t>Groupes à risque - Risicogroepen</t>
  </si>
  <si>
    <t>Chômage temporaire et chômeurs agés - Tijd. werkl. en oudere werklozen</t>
  </si>
  <si>
    <t>Cotisation de chômage pour les entreprises de 10 travailleurs au moins (3) - Bijzondere bijdrage voor ondernemingen met meer dan 10 werknemers (3)</t>
  </si>
  <si>
    <t>Vacances annuelles (trimestre) - Jaarlijkse vakantie (trimester)</t>
  </si>
  <si>
    <t>FONDS SOCIAL (incl. 0,15% groupes à risque) - Sociaal Fonds - incl. 0,15% Risicogroepen</t>
  </si>
  <si>
    <t>Cotisation deuxièeme pilier de pension - Bijdrage 2e pensioenpijler</t>
  </si>
  <si>
    <t>38 H/SEMAINE - 38 UUR/WEEK</t>
  </si>
  <si>
    <t xml:space="preserve">Débutant porteur - Beginneling drager </t>
  </si>
  <si>
    <t xml:space="preserve">Porteur + un an de service - Drager (+ 1 jaar)   </t>
  </si>
  <si>
    <t>Chauffeur en transport national et international - Nationaal en internationaal chauffeur</t>
  </si>
  <si>
    <t xml:space="preserve">Conducteur d'élévateur - Liftbestuurder  </t>
  </si>
  <si>
    <t xml:space="preserve">Emballeur - Inpakker    </t>
  </si>
  <si>
    <t xml:space="preserve">Caissier - Kistenmaker </t>
  </si>
  <si>
    <t>Chauffeur Permis de conduire C-E et 2 ans d'ancienneté - Chauffeur rijbewijs C of CE met min. 2 jaar dienst in de sector</t>
  </si>
  <si>
    <t>Chef d'équipe - Ploegbaas</t>
  </si>
  <si>
    <t>RGPT (par heure) - ARAB (per uur)</t>
  </si>
  <si>
    <t>Indemnité d'éloignement - VERWIJDERINGSVERGOEDING</t>
  </si>
  <si>
    <t xml:space="preserve">Assurance hospitalisation sectorale (par an) - Sectorale hospitalisatieverzekering (per jaar)   </t>
  </si>
  <si>
    <t>CALCUL DU COÛT SALARIAL - KOSTPRIJSBEREKENING</t>
  </si>
  <si>
    <t>Salaire horaire - Uurloon</t>
  </si>
  <si>
    <t>Nombre de travailleurs - Aantal
werknemers</t>
  </si>
  <si>
    <t>Base - Basis</t>
  </si>
  <si>
    <t>RGPT - ARAB</t>
  </si>
  <si>
    <t>ASSURANCE HOSPITALISATION - HOSPITALISATIE VERGOEDING</t>
  </si>
  <si>
    <t>TOTAL - TOTAAL</t>
  </si>
  <si>
    <t>Coût salarial personnel de déménagement (CP 140.05) - 01/01/2024- LOONKOST VERHUISPERSONEEL (PC 140.05)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</si>
</sst>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00\ &quot;€&quot;_-;\-* #,##0.0000\ &quot;€&quot;_-;_-* &quot;-&quot;??\ &quot;€&quot;_-;_-@_-"/>
    <numFmt numFmtId="165" formatCode="_-* #,##0.0000\ &quot;€&quot;_-;\-* #,##0.0000\ &quot;€&quot;_-;_-* &quot;-&quot;????\ &quot;€&quot;_-;_-@_-"/>
    <numFmt numFmtId="166" formatCode="0.0000"/>
    <numFmt numFmtId="167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0" fontId="0" fillId="0" borderId="0" xfId="0" applyNumberFormat="1"/>
    <xf numFmtId="0" fontId="0" fillId="0" borderId="4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5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/>
    <xf numFmtId="164" fontId="0" fillId="0" borderId="0" xfId="0" applyNumberFormat="1"/>
    <xf numFmtId="0" fontId="0" fillId="0" borderId="7" xfId="0" applyBorder="1"/>
    <xf numFmtId="167" fontId="0" fillId="0" borderId="7" xfId="0" applyNumberFormat="1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10" fontId="0" fillId="0" borderId="1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 applyAlignment="1">
      <alignment horizontal="center" wrapText="1"/>
    </xf>
    <xf numFmtId="164" fontId="0" fillId="0" borderId="4" xfId="0" applyNumberForma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0" fillId="0" borderId="5" xfId="0" applyNumberFormat="1" applyBorder="1" applyAlignment="1">
      <alignment horizontal="center"/>
    </xf>
    <xf numFmtId="17" fontId="0" fillId="0" borderId="0" xfId="0" applyNumberFormat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wrapText="1"/>
    </xf>
    <xf numFmtId="0" fontId="0" fillId="2" borderId="10" xfId="0" applyFill="1" applyBorder="1"/>
    <xf numFmtId="0" fontId="0" fillId="2" borderId="1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2"/>
  <sheetViews>
    <sheetView tabSelected="1" topLeftCell="A18" zoomScale="93" zoomScaleNormal="93" workbookViewId="0">
      <selection activeCell="F31" sqref="F31"/>
    </sheetView>
  </sheetViews>
  <sheetFormatPr defaultRowHeight="15" x14ac:dyDescent="0.25"/>
  <cols>
    <col min="1" max="1" width="37.7109375" customWidth="1"/>
    <col min="2" max="4" width="13.5703125" customWidth="1"/>
    <col min="5" max="5" width="13.85546875" customWidth="1"/>
    <col min="6" max="6" width="18" customWidth="1"/>
    <col min="7" max="7" width="15.5703125" customWidth="1"/>
    <col min="8" max="8" width="10.85546875" bestFit="1" customWidth="1"/>
  </cols>
  <sheetData>
    <row r="1" spans="1:13" x14ac:dyDescent="0.25">
      <c r="A1" s="63" t="s">
        <v>43</v>
      </c>
      <c r="B1" s="64"/>
      <c r="C1" s="64"/>
      <c r="D1" s="64"/>
      <c r="E1" s="64"/>
      <c r="F1" s="64"/>
      <c r="G1" s="64"/>
      <c r="H1" s="65"/>
    </row>
    <row r="2" spans="1:13" ht="15.75" thickBot="1" x14ac:dyDescent="0.3">
      <c r="A2" s="66"/>
      <c r="B2" s="67"/>
      <c r="C2" s="67"/>
      <c r="D2" s="67"/>
      <c r="E2" s="67"/>
      <c r="F2" s="67"/>
      <c r="G2" s="67"/>
      <c r="H2" s="68"/>
    </row>
    <row r="3" spans="1:13" ht="15.75" thickBot="1" x14ac:dyDescent="0.3"/>
    <row r="4" spans="1:13" ht="15.75" thickBot="1" x14ac:dyDescent="0.3">
      <c r="A4" s="69" t="s">
        <v>7</v>
      </c>
      <c r="B4" s="70"/>
      <c r="C4" s="70"/>
      <c r="D4" s="70"/>
      <c r="E4" s="70"/>
      <c r="F4" s="70"/>
      <c r="G4" s="70"/>
      <c r="H4" s="71"/>
    </row>
    <row r="5" spans="1:13" ht="15.75" thickBot="1" x14ac:dyDescent="0.3">
      <c r="A5" s="57" t="s">
        <v>8</v>
      </c>
      <c r="B5" s="58"/>
      <c r="C5" s="58"/>
      <c r="D5" s="58"/>
      <c r="E5" s="58"/>
      <c r="F5" s="13" t="s">
        <v>5</v>
      </c>
      <c r="G5" s="13" t="s">
        <v>6</v>
      </c>
      <c r="H5" s="14" t="s">
        <v>0</v>
      </c>
      <c r="J5" s="3"/>
    </row>
    <row r="6" spans="1:13" ht="15.75" thickBot="1" x14ac:dyDescent="0.3">
      <c r="A6" s="2"/>
      <c r="F6" s="61" t="s">
        <v>4</v>
      </c>
      <c r="G6" s="61"/>
      <c r="H6" s="62"/>
    </row>
    <row r="7" spans="1:13" ht="15.75" thickBot="1" x14ac:dyDescent="0.3">
      <c r="A7" s="57" t="s">
        <v>9</v>
      </c>
      <c r="B7" s="58"/>
      <c r="C7" s="58"/>
      <c r="D7" s="58"/>
      <c r="E7" s="58"/>
      <c r="F7" s="15">
        <v>0.13070000000000001</v>
      </c>
      <c r="G7" s="15">
        <v>0.13070000000000001</v>
      </c>
      <c r="H7" s="16">
        <v>0.13070000000000001</v>
      </c>
      <c r="J7" s="1"/>
      <c r="L7" s="1"/>
    </row>
    <row r="8" spans="1:13" ht="15.75" thickBot="1" x14ac:dyDescent="0.3">
      <c r="A8" s="2"/>
      <c r="F8" s="3"/>
      <c r="G8" s="3"/>
      <c r="H8" s="4"/>
    </row>
    <row r="9" spans="1:13" ht="15.75" thickBot="1" x14ac:dyDescent="0.3">
      <c r="A9" s="55" t="s">
        <v>10</v>
      </c>
      <c r="B9" s="56"/>
      <c r="C9" s="56"/>
      <c r="D9" s="56"/>
      <c r="E9" s="56"/>
      <c r="F9" s="43"/>
      <c r="G9" s="43"/>
      <c r="H9" s="44"/>
    </row>
    <row r="10" spans="1:13" x14ac:dyDescent="0.25">
      <c r="A10" s="7"/>
      <c r="F10" s="3"/>
      <c r="G10" s="3"/>
      <c r="H10" s="4"/>
      <c r="L10" s="1"/>
      <c r="M10" s="1"/>
    </row>
    <row r="11" spans="1:13" x14ac:dyDescent="0.25">
      <c r="A11" s="49" t="s">
        <v>11</v>
      </c>
      <c r="B11" s="50"/>
      <c r="C11" s="50"/>
      <c r="D11" s="50"/>
      <c r="E11" s="50"/>
      <c r="F11" s="5">
        <v>0.1988</v>
      </c>
      <c r="G11" s="5">
        <v>0.1988</v>
      </c>
      <c r="H11" s="6">
        <v>0.1988</v>
      </c>
      <c r="J11" s="1"/>
      <c r="L11" s="1"/>
      <c r="M11" s="1"/>
    </row>
    <row r="12" spans="1:13" x14ac:dyDescent="0.25">
      <c r="A12" s="7"/>
      <c r="F12" s="5"/>
      <c r="G12" s="5"/>
      <c r="H12" s="6"/>
      <c r="J12" s="1"/>
      <c r="L12" s="1"/>
      <c r="M12" s="1"/>
    </row>
    <row r="13" spans="1:13" x14ac:dyDescent="0.25">
      <c r="A13" s="49" t="s">
        <v>12</v>
      </c>
      <c r="B13" s="50"/>
      <c r="C13" s="50"/>
      <c r="D13" s="50"/>
      <c r="E13" s="50"/>
      <c r="F13" s="5">
        <v>5.57E-2</v>
      </c>
      <c r="G13" s="5">
        <v>5.57E-2</v>
      </c>
      <c r="H13" s="6">
        <v>5.57E-2</v>
      </c>
      <c r="J13" s="1"/>
    </row>
    <row r="14" spans="1:13" x14ac:dyDescent="0.25">
      <c r="A14" s="49" t="s">
        <v>13</v>
      </c>
      <c r="B14" s="50"/>
      <c r="C14" s="50"/>
      <c r="D14" s="50"/>
      <c r="E14" s="50"/>
      <c r="F14" s="5">
        <v>1E-4</v>
      </c>
      <c r="G14" s="5">
        <v>1E-4</v>
      </c>
      <c r="H14" s="6">
        <v>1E-4</v>
      </c>
      <c r="J14" s="1"/>
      <c r="L14" s="1"/>
      <c r="M14" s="1"/>
    </row>
    <row r="15" spans="1:13" ht="30" customHeight="1" x14ac:dyDescent="0.25">
      <c r="A15" s="49" t="s">
        <v>15</v>
      </c>
      <c r="B15" s="50"/>
      <c r="C15" s="50"/>
      <c r="D15" s="50"/>
      <c r="E15" s="50"/>
      <c r="F15" s="5">
        <v>2.0000000000000001E-4</v>
      </c>
      <c r="G15" s="5">
        <v>2.0000000000000001E-4</v>
      </c>
      <c r="H15" s="6">
        <v>2.0000000000000001E-4</v>
      </c>
      <c r="J15" s="1"/>
      <c r="L15" s="1"/>
    </row>
    <row r="16" spans="1:13" x14ac:dyDescent="0.25">
      <c r="A16" s="49" t="s">
        <v>14</v>
      </c>
      <c r="B16" s="50"/>
      <c r="C16" s="50"/>
      <c r="D16" s="50"/>
      <c r="E16" s="50"/>
      <c r="F16" s="5">
        <v>5.1200000000000002E-2</v>
      </c>
      <c r="G16" s="5">
        <v>5.1200000000000002E-2</v>
      </c>
      <c r="H16" s="6">
        <v>5.1200000000000002E-2</v>
      </c>
      <c r="J16" s="1"/>
      <c r="L16" s="1"/>
    </row>
    <row r="17" spans="1:14" ht="30" customHeight="1" x14ac:dyDescent="0.25">
      <c r="A17" s="49" t="s">
        <v>16</v>
      </c>
      <c r="B17" s="50"/>
      <c r="C17" s="50"/>
      <c r="D17" s="50"/>
      <c r="E17" s="50"/>
      <c r="F17" s="5">
        <v>6.9999999999999999E-4</v>
      </c>
      <c r="G17" s="5">
        <v>6.9999999999999999E-4</v>
      </c>
      <c r="H17" s="6">
        <v>1.2999999999999999E-3</v>
      </c>
      <c r="J17" s="1"/>
      <c r="L17" s="1"/>
      <c r="M17" s="1"/>
      <c r="N17" s="1"/>
    </row>
    <row r="18" spans="1:14" ht="30" customHeight="1" x14ac:dyDescent="0.25">
      <c r="A18" s="49" t="s">
        <v>17</v>
      </c>
      <c r="B18" s="50"/>
      <c r="C18" s="50"/>
      <c r="D18" s="50"/>
      <c r="E18" s="50"/>
      <c r="F18" s="5">
        <v>1E-3</v>
      </c>
      <c r="G18" s="5">
        <v>1E-3</v>
      </c>
      <c r="H18" s="6">
        <v>1E-3</v>
      </c>
      <c r="J18" s="1"/>
      <c r="L18" s="1"/>
      <c r="M18" s="1"/>
      <c r="N18" s="1"/>
    </row>
    <row r="19" spans="1:14" x14ac:dyDescent="0.25">
      <c r="A19" s="49" t="s">
        <v>18</v>
      </c>
      <c r="B19" s="50"/>
      <c r="C19" s="50"/>
      <c r="D19" s="50"/>
      <c r="E19" s="50"/>
      <c r="F19" s="5">
        <v>1E-3</v>
      </c>
      <c r="G19" s="5">
        <v>1E-3</v>
      </c>
      <c r="H19" s="6">
        <v>1E-3</v>
      </c>
      <c r="J19" s="1"/>
      <c r="L19" s="1"/>
      <c r="M19" s="1"/>
      <c r="N19" s="1"/>
    </row>
    <row r="20" spans="1:14" x14ac:dyDescent="0.25">
      <c r="A20" s="49" t="s">
        <v>19</v>
      </c>
      <c r="B20" s="50"/>
      <c r="C20" s="50"/>
      <c r="D20" s="50"/>
      <c r="E20" s="50"/>
      <c r="F20" s="5">
        <v>1E-3</v>
      </c>
      <c r="G20" s="5">
        <v>1E-3</v>
      </c>
      <c r="H20" s="6">
        <v>1E-3</v>
      </c>
      <c r="J20" s="1"/>
      <c r="L20" s="1"/>
      <c r="M20" s="1"/>
      <c r="N20" s="1"/>
    </row>
    <row r="21" spans="1:14" ht="45" customHeight="1" x14ac:dyDescent="0.25">
      <c r="A21" s="49" t="s">
        <v>20</v>
      </c>
      <c r="B21" s="50"/>
      <c r="C21" s="50"/>
      <c r="D21" s="50"/>
      <c r="E21" s="50"/>
      <c r="F21" s="5">
        <v>1.6899999999999998E-2</v>
      </c>
      <c r="G21" s="5">
        <v>1.6899999999999998E-2</v>
      </c>
      <c r="H21" s="6">
        <v>1.6899999999999998E-2</v>
      </c>
      <c r="L21" s="1"/>
      <c r="M21" s="1"/>
      <c r="N21" s="1"/>
    </row>
    <row r="22" spans="1:14" x14ac:dyDescent="0.25">
      <c r="A22" s="7"/>
      <c r="F22" s="5"/>
      <c r="G22" s="5"/>
      <c r="H22" s="6"/>
      <c r="J22" s="1"/>
      <c r="K22" s="1"/>
      <c r="L22" s="1"/>
    </row>
    <row r="23" spans="1:14" x14ac:dyDescent="0.25">
      <c r="A23" s="49" t="s">
        <v>21</v>
      </c>
      <c r="B23" s="50"/>
      <c r="C23" s="50"/>
      <c r="D23" s="50"/>
      <c r="E23" s="50"/>
      <c r="F23" s="5">
        <v>0.1027</v>
      </c>
      <c r="G23" s="5">
        <v>0.1027</v>
      </c>
      <c r="H23" s="6">
        <v>0.1027</v>
      </c>
      <c r="J23" s="1"/>
      <c r="L23" s="1"/>
    </row>
    <row r="24" spans="1:14" x14ac:dyDescent="0.25">
      <c r="A24" s="49" t="s">
        <v>22</v>
      </c>
      <c r="B24" s="50"/>
      <c r="C24" s="50"/>
      <c r="D24" s="50"/>
      <c r="E24" s="50"/>
      <c r="F24" s="5">
        <v>2.52E-2</v>
      </c>
      <c r="G24" s="5">
        <v>2.52E-2</v>
      </c>
      <c r="H24" s="6">
        <v>2.52E-2</v>
      </c>
      <c r="J24" s="1"/>
      <c r="L24" s="1"/>
    </row>
    <row r="25" spans="1:14" x14ac:dyDescent="0.25">
      <c r="A25" s="49" t="s">
        <v>23</v>
      </c>
      <c r="B25" s="50"/>
      <c r="C25" s="50"/>
      <c r="D25" s="50"/>
      <c r="E25" s="50"/>
      <c r="F25" s="5">
        <v>8.8000000000000005E-3</v>
      </c>
      <c r="G25" s="5">
        <v>8.8000000000000005E-3</v>
      </c>
      <c r="H25" s="6">
        <v>8.8000000000000005E-3</v>
      </c>
      <c r="J25" s="1"/>
      <c r="L25" s="1"/>
    </row>
    <row r="26" spans="1:14" ht="15.75" thickBot="1" x14ac:dyDescent="0.3">
      <c r="A26" s="40"/>
      <c r="B26" s="10"/>
      <c r="C26" s="10"/>
      <c r="D26" s="10"/>
      <c r="E26" s="10"/>
      <c r="F26" s="19">
        <f>SUM(F11:F25)</f>
        <v>0.46329999999999999</v>
      </c>
      <c r="G26" s="19">
        <f>SUM(G11:G25)</f>
        <v>0.46329999999999999</v>
      </c>
      <c r="H26" s="20">
        <f>SUM(H11:H25)</f>
        <v>0.46390000000000003</v>
      </c>
    </row>
    <row r="27" spans="1:14" ht="15.75" thickBot="1" x14ac:dyDescent="0.3">
      <c r="A27" s="49"/>
      <c r="B27" s="50"/>
      <c r="C27" s="50"/>
      <c r="D27" s="50"/>
      <c r="E27" s="50"/>
      <c r="H27" s="8"/>
    </row>
    <row r="28" spans="1:14" ht="15.75" thickBot="1" x14ac:dyDescent="0.3">
      <c r="A28" s="55" t="s">
        <v>24</v>
      </c>
      <c r="B28" s="56"/>
      <c r="C28" s="56"/>
      <c r="D28" s="56"/>
      <c r="E28" s="56"/>
      <c r="F28" s="41"/>
      <c r="G28" s="41"/>
      <c r="H28" s="42"/>
    </row>
    <row r="29" spans="1:14" x14ac:dyDescent="0.25">
      <c r="A29" s="49" t="s">
        <v>25</v>
      </c>
      <c r="B29" s="50"/>
      <c r="C29" s="50"/>
      <c r="D29" s="50"/>
      <c r="E29" s="50"/>
      <c r="G29" s="9">
        <v>14.8775</v>
      </c>
      <c r="H29" s="8"/>
    </row>
    <row r="30" spans="1:14" x14ac:dyDescent="0.25">
      <c r="A30" s="49" t="s">
        <v>26</v>
      </c>
      <c r="B30" s="50"/>
      <c r="C30" s="50"/>
      <c r="D30" s="50"/>
      <c r="E30" s="50"/>
      <c r="G30" s="9">
        <v>15.0059</v>
      </c>
      <c r="H30" s="8"/>
    </row>
    <row r="31" spans="1:14" x14ac:dyDescent="0.25">
      <c r="A31" s="49" t="s">
        <v>27</v>
      </c>
      <c r="B31" s="50"/>
      <c r="C31" s="50"/>
      <c r="D31" s="50"/>
      <c r="E31" s="50"/>
      <c r="G31" s="9">
        <v>15.2918</v>
      </c>
      <c r="H31" s="8"/>
    </row>
    <row r="32" spans="1:14" x14ac:dyDescent="0.25">
      <c r="A32" s="49" t="s">
        <v>28</v>
      </c>
      <c r="B32" s="50"/>
      <c r="C32" s="50"/>
      <c r="D32" s="50"/>
      <c r="E32" s="50"/>
      <c r="G32" s="9">
        <v>15.2918</v>
      </c>
      <c r="H32" s="8"/>
    </row>
    <row r="33" spans="1:8" x14ac:dyDescent="0.25">
      <c r="A33" s="49" t="s">
        <v>29</v>
      </c>
      <c r="B33" s="50"/>
      <c r="C33" s="50"/>
      <c r="D33" s="50"/>
      <c r="E33" s="50"/>
      <c r="G33" s="9">
        <v>15.2918</v>
      </c>
      <c r="H33" s="8"/>
    </row>
    <row r="34" spans="1:8" x14ac:dyDescent="0.25">
      <c r="A34" s="49" t="s">
        <v>30</v>
      </c>
      <c r="B34" s="50"/>
      <c r="C34" s="50"/>
      <c r="D34" s="50"/>
      <c r="E34" s="50"/>
      <c r="G34" s="9">
        <v>15.2918</v>
      </c>
      <c r="H34" s="8"/>
    </row>
    <row r="35" spans="1:8" ht="30" customHeight="1" x14ac:dyDescent="0.25">
      <c r="A35" s="51" t="s">
        <v>31</v>
      </c>
      <c r="B35" s="52"/>
      <c r="C35" s="52"/>
      <c r="D35" s="52"/>
      <c r="E35" s="52"/>
      <c r="G35" s="9">
        <v>15.455</v>
      </c>
      <c r="H35" s="8"/>
    </row>
    <row r="36" spans="1:8" ht="15" customHeight="1" x14ac:dyDescent="0.25">
      <c r="A36" s="49" t="s">
        <v>32</v>
      </c>
      <c r="B36" s="50"/>
      <c r="C36" s="50"/>
      <c r="D36" s="50"/>
      <c r="E36" s="50"/>
      <c r="G36" s="9">
        <v>15.455</v>
      </c>
      <c r="H36" s="8"/>
    </row>
    <row r="37" spans="1:8" ht="15.75" customHeight="1" x14ac:dyDescent="0.25">
      <c r="A37" s="7"/>
      <c r="G37" s="9"/>
      <c r="H37" s="8"/>
    </row>
    <row r="38" spans="1:8" x14ac:dyDescent="0.25">
      <c r="A38" s="49" t="s">
        <v>33</v>
      </c>
      <c r="B38" s="50"/>
      <c r="C38" s="50"/>
      <c r="D38" s="50"/>
      <c r="E38" s="50"/>
      <c r="G38" s="9">
        <v>1.1200000000000001</v>
      </c>
      <c r="H38" s="8"/>
    </row>
    <row r="39" spans="1:8" x14ac:dyDescent="0.25">
      <c r="A39" s="7"/>
      <c r="H39" s="8"/>
    </row>
    <row r="40" spans="1:8" x14ac:dyDescent="0.25">
      <c r="A40" s="49" t="s">
        <v>34</v>
      </c>
      <c r="B40" s="50"/>
      <c r="C40" s="50"/>
      <c r="D40" s="50"/>
      <c r="E40" s="50"/>
      <c r="G40" s="9">
        <v>4.1045999999999996</v>
      </c>
      <c r="H40" s="8"/>
    </row>
    <row r="41" spans="1:8" x14ac:dyDescent="0.25">
      <c r="A41" s="7"/>
      <c r="G41" s="9"/>
      <c r="H41" s="8"/>
    </row>
    <row r="42" spans="1:8" ht="30.75" customHeight="1" thickBot="1" x14ac:dyDescent="0.3">
      <c r="A42" s="53" t="s">
        <v>35</v>
      </c>
      <c r="B42" s="54"/>
      <c r="C42" s="54"/>
      <c r="D42" s="54"/>
      <c r="E42" s="54"/>
      <c r="F42" s="10"/>
      <c r="G42" s="11">
        <v>100</v>
      </c>
      <c r="H42" s="12"/>
    </row>
    <row r="44" spans="1:8" ht="15.75" thickBot="1" x14ac:dyDescent="0.3"/>
    <row r="45" spans="1:8" ht="15.75" thickBot="1" x14ac:dyDescent="0.3">
      <c r="A45" s="46" t="s">
        <v>36</v>
      </c>
      <c r="B45" s="47"/>
      <c r="C45" s="47"/>
      <c r="D45" s="47"/>
      <c r="E45" s="47"/>
      <c r="F45" s="47"/>
      <c r="G45" s="47"/>
      <c r="H45" s="48"/>
    </row>
    <row r="46" spans="1:8" ht="15.75" thickBot="1" x14ac:dyDescent="0.3">
      <c r="A46" s="57" t="str">
        <f>A29</f>
        <v xml:space="preserve">Débutant porteur - Beginneling drager </v>
      </c>
      <c r="B46" s="58"/>
      <c r="C46" s="59"/>
      <c r="D46" s="21"/>
      <c r="E46" s="21"/>
      <c r="F46" s="21"/>
      <c r="G46" s="21"/>
      <c r="H46" s="22"/>
    </row>
    <row r="47" spans="1:8" ht="60" x14ac:dyDescent="0.25">
      <c r="A47" s="39" t="s">
        <v>37</v>
      </c>
      <c r="B47" s="24">
        <v>1.08</v>
      </c>
      <c r="C47" s="25" t="s">
        <v>38</v>
      </c>
      <c r="D47" s="3" t="s">
        <v>39</v>
      </c>
      <c r="E47" s="3" t="s">
        <v>40</v>
      </c>
      <c r="F47" s="25" t="s">
        <v>41</v>
      </c>
      <c r="G47" s="3" t="s">
        <v>42</v>
      </c>
      <c r="H47" s="4" t="s">
        <v>3</v>
      </c>
    </row>
    <row r="48" spans="1:8" x14ac:dyDescent="0.25">
      <c r="A48" s="31">
        <f>G29</f>
        <v>14.8775</v>
      </c>
      <c r="B48" s="27">
        <f>A48*$B$47</f>
        <v>16.067700000000002</v>
      </c>
      <c r="C48" s="3" t="s">
        <v>0</v>
      </c>
      <c r="D48" s="27">
        <f>A48+(B48*$H$26)</f>
        <v>22.33130603</v>
      </c>
      <c r="E48" s="26">
        <f>$G$38</f>
        <v>1.1200000000000001</v>
      </c>
      <c r="F48" s="27">
        <f>$G$42/12/164.67</f>
        <v>5.0606263031112736E-2</v>
      </c>
      <c r="G48" s="32">
        <f>SUM(D48:F48)</f>
        <v>23.501912293031115</v>
      </c>
      <c r="H48" s="33">
        <f>G48/A48</f>
        <v>1.5796949953306076</v>
      </c>
    </row>
    <row r="49" spans="1:8" x14ac:dyDescent="0.25">
      <c r="A49" s="31">
        <f>G29</f>
        <v>14.8775</v>
      </c>
      <c r="B49" s="27">
        <f t="shared" ref="B49:B50" si="0">A49*$B$47</f>
        <v>16.067700000000002</v>
      </c>
      <c r="C49" s="34" t="s">
        <v>1</v>
      </c>
      <c r="D49" s="27">
        <f>A49+(B49*$G$26)</f>
        <v>22.321665410000001</v>
      </c>
      <c r="E49" s="26">
        <f>$G$38</f>
        <v>1.1200000000000001</v>
      </c>
      <c r="F49" s="27">
        <f>$G$42/12/164.67</f>
        <v>5.0606263031112736E-2</v>
      </c>
      <c r="G49" s="32">
        <f>SUM(D49:F49)</f>
        <v>23.492271673031116</v>
      </c>
      <c r="H49" s="33">
        <f>G49/A49</f>
        <v>1.5790469953306077</v>
      </c>
    </row>
    <row r="50" spans="1:8" ht="15.75" thickBot="1" x14ac:dyDescent="0.3">
      <c r="A50" s="35">
        <f>G29</f>
        <v>14.8775</v>
      </c>
      <c r="B50" s="29">
        <f t="shared" si="0"/>
        <v>16.067700000000002</v>
      </c>
      <c r="C50" s="36" t="s">
        <v>2</v>
      </c>
      <c r="D50" s="29">
        <f>A50+(B50*$F$26)</f>
        <v>22.321665410000001</v>
      </c>
      <c r="E50" s="28">
        <f>$G$38</f>
        <v>1.1200000000000001</v>
      </c>
      <c r="F50" s="29">
        <f>$G$42/12/164.67</f>
        <v>5.0606263031112736E-2</v>
      </c>
      <c r="G50" s="37">
        <f>SUM(D50:F50)</f>
        <v>23.492271673031116</v>
      </c>
      <c r="H50" s="38">
        <f>G50/A50</f>
        <v>1.5790469953306077</v>
      </c>
    </row>
    <row r="51" spans="1:8" ht="15.75" thickBot="1" x14ac:dyDescent="0.3">
      <c r="A51" s="23"/>
      <c r="B51" s="3"/>
      <c r="C51" s="3"/>
      <c r="D51" s="3"/>
      <c r="E51" s="3"/>
      <c r="F51" s="3"/>
      <c r="G51" s="3"/>
      <c r="H51" s="4"/>
    </row>
    <row r="52" spans="1:8" ht="15.75" thickBot="1" x14ac:dyDescent="0.3">
      <c r="A52" s="57" t="str">
        <f>A30</f>
        <v xml:space="preserve">Porteur + un an de service - Drager (+ 1 jaar)   </v>
      </c>
      <c r="B52" s="58"/>
      <c r="C52" s="59"/>
      <c r="D52" s="17"/>
      <c r="E52" s="17"/>
      <c r="F52" s="17"/>
      <c r="G52" s="17"/>
      <c r="H52" s="18"/>
    </row>
    <row r="53" spans="1:8" ht="60" x14ac:dyDescent="0.25">
      <c r="A53" s="39" t="s">
        <v>37</v>
      </c>
      <c r="B53" s="24">
        <v>1.08</v>
      </c>
      <c r="C53" s="25" t="s">
        <v>38</v>
      </c>
      <c r="D53" s="3" t="s">
        <v>39</v>
      </c>
      <c r="E53" s="3" t="s">
        <v>40</v>
      </c>
      <c r="F53" s="25" t="s">
        <v>41</v>
      </c>
      <c r="G53" s="3" t="s">
        <v>42</v>
      </c>
      <c r="H53" s="4" t="s">
        <v>3</v>
      </c>
    </row>
    <row r="54" spans="1:8" x14ac:dyDescent="0.25">
      <c r="A54" s="31">
        <f>G30</f>
        <v>15.0059</v>
      </c>
      <c r="B54" s="27">
        <f>A54*$B$47</f>
        <v>16.206372000000002</v>
      </c>
      <c r="C54" s="3" t="s">
        <v>0</v>
      </c>
      <c r="D54" s="27">
        <f>A54+(B54*$H$26)</f>
        <v>22.5240359708</v>
      </c>
      <c r="E54" s="26">
        <f>$G$38</f>
        <v>1.1200000000000001</v>
      </c>
      <c r="F54" s="27">
        <f>$G$42/12/164.67</f>
        <v>5.0606263031112736E-2</v>
      </c>
      <c r="G54" s="32">
        <f>SUM(D54:F54)</f>
        <v>23.694642233831114</v>
      </c>
      <c r="H54" s="33">
        <f>G54/A54</f>
        <v>1.5790217337068162</v>
      </c>
    </row>
    <row r="55" spans="1:8" x14ac:dyDescent="0.25">
      <c r="A55" s="31">
        <f>G30</f>
        <v>15.0059</v>
      </c>
      <c r="B55" s="27">
        <f t="shared" ref="B55:B56" si="1">A55*$B$47</f>
        <v>16.206372000000002</v>
      </c>
      <c r="C55" s="34" t="s">
        <v>1</v>
      </c>
      <c r="D55" s="27">
        <f>A55+(B55*$G$26)</f>
        <v>22.514312147600002</v>
      </c>
      <c r="E55" s="26">
        <f>$G$38</f>
        <v>1.1200000000000001</v>
      </c>
      <c r="F55" s="27">
        <f>$G$42/12/164.67</f>
        <v>5.0606263031112736E-2</v>
      </c>
      <c r="G55" s="32">
        <f>SUM(D55:F55)</f>
        <v>23.684918410631116</v>
      </c>
      <c r="H55" s="33">
        <f>G55/A55</f>
        <v>1.5783737337068164</v>
      </c>
    </row>
    <row r="56" spans="1:8" ht="15.75" thickBot="1" x14ac:dyDescent="0.3">
      <c r="A56" s="35">
        <f>G30</f>
        <v>15.0059</v>
      </c>
      <c r="B56" s="29">
        <f t="shared" si="1"/>
        <v>16.206372000000002</v>
      </c>
      <c r="C56" s="36" t="s">
        <v>2</v>
      </c>
      <c r="D56" s="29">
        <f>A56+(B56*$F$26)</f>
        <v>22.514312147600002</v>
      </c>
      <c r="E56" s="28">
        <f>$G$38</f>
        <v>1.1200000000000001</v>
      </c>
      <c r="F56" s="29">
        <f>$G$42/12/164.67</f>
        <v>5.0606263031112736E-2</v>
      </c>
      <c r="G56" s="37">
        <f>SUM(D56:F56)</f>
        <v>23.684918410631116</v>
      </c>
      <c r="H56" s="38">
        <f>G56/A56</f>
        <v>1.5783737337068164</v>
      </c>
    </row>
    <row r="57" spans="1:8" ht="15.75" thickBot="1" x14ac:dyDescent="0.3">
      <c r="A57" s="23"/>
      <c r="B57" s="3"/>
      <c r="C57" s="3"/>
      <c r="D57" s="3"/>
      <c r="E57" s="3"/>
      <c r="F57" s="3"/>
      <c r="G57" s="3"/>
      <c r="H57" s="4"/>
    </row>
    <row r="58" spans="1:8" ht="15.75" thickBot="1" x14ac:dyDescent="0.3">
      <c r="A58" s="57" t="str">
        <f>A31</f>
        <v>Chauffeur en transport national et international - Nationaal en internationaal chauffeur</v>
      </c>
      <c r="B58" s="58"/>
      <c r="C58" s="59"/>
      <c r="D58" s="17"/>
      <c r="E58" s="17"/>
      <c r="F58" s="17"/>
      <c r="G58" s="17"/>
      <c r="H58" s="18"/>
    </row>
    <row r="59" spans="1:8" ht="60" x14ac:dyDescent="0.25">
      <c r="A59" s="39" t="s">
        <v>37</v>
      </c>
      <c r="B59" s="24">
        <v>1.08</v>
      </c>
      <c r="C59" s="25" t="s">
        <v>38</v>
      </c>
      <c r="D59" s="3" t="s">
        <v>39</v>
      </c>
      <c r="E59" s="3" t="s">
        <v>40</v>
      </c>
      <c r="F59" s="25" t="s">
        <v>41</v>
      </c>
      <c r="G59" s="3" t="s">
        <v>42</v>
      </c>
      <c r="H59" s="4" t="s">
        <v>3</v>
      </c>
    </row>
    <row r="60" spans="1:8" x14ac:dyDescent="0.25">
      <c r="A60" s="31">
        <f>G31</f>
        <v>15.2918</v>
      </c>
      <c r="B60" s="27">
        <f>A60*$B$47</f>
        <v>16.515144000000003</v>
      </c>
      <c r="C60" s="3" t="s">
        <v>0</v>
      </c>
      <c r="D60" s="27">
        <f>A60+(B60*$H$26)</f>
        <v>22.953175301600002</v>
      </c>
      <c r="E60" s="26">
        <f>$G$38</f>
        <v>1.1200000000000001</v>
      </c>
      <c r="F60" s="27">
        <f>$G$42/12/164.67</f>
        <v>5.0606263031112736E-2</v>
      </c>
      <c r="G60" s="32">
        <f>SUM(D60:F60)</f>
        <v>24.123781564631116</v>
      </c>
      <c r="H60" s="33">
        <f>G60/A60</f>
        <v>1.5775632407323608</v>
      </c>
    </row>
    <row r="61" spans="1:8" x14ac:dyDescent="0.25">
      <c r="A61" s="31">
        <f>G31</f>
        <v>15.2918</v>
      </c>
      <c r="B61" s="27">
        <f t="shared" ref="B61:B62" si="2">A61*$B$47</f>
        <v>16.515144000000003</v>
      </c>
      <c r="C61" s="34" t="s">
        <v>1</v>
      </c>
      <c r="D61" s="27">
        <f>A61+(B61*$G$26)</f>
        <v>22.943266215200001</v>
      </c>
      <c r="E61" s="26">
        <f>$G$38</f>
        <v>1.1200000000000001</v>
      </c>
      <c r="F61" s="27">
        <f>$G$42/12/164.67</f>
        <v>5.0606263031112736E-2</v>
      </c>
      <c r="G61" s="32">
        <f>SUM(D61:F61)</f>
        <v>24.113872478231116</v>
      </c>
      <c r="H61" s="33">
        <f>G61/A61</f>
        <v>1.5769152407323608</v>
      </c>
    </row>
    <row r="62" spans="1:8" ht="15.75" thickBot="1" x14ac:dyDescent="0.3">
      <c r="A62" s="35">
        <f>G31</f>
        <v>15.2918</v>
      </c>
      <c r="B62" s="29">
        <f t="shared" si="2"/>
        <v>16.515144000000003</v>
      </c>
      <c r="C62" s="36" t="s">
        <v>2</v>
      </c>
      <c r="D62" s="29">
        <f>A62+(B62*$F$26)</f>
        <v>22.943266215200001</v>
      </c>
      <c r="E62" s="28">
        <f>$G$38</f>
        <v>1.1200000000000001</v>
      </c>
      <c r="F62" s="29">
        <f>$G$42/12/164.67</f>
        <v>5.0606263031112736E-2</v>
      </c>
      <c r="G62" s="37">
        <f>SUM(D62:F62)</f>
        <v>24.113872478231116</v>
      </c>
      <c r="H62" s="38">
        <f>G62/A62</f>
        <v>1.5769152407323608</v>
      </c>
    </row>
    <row r="63" spans="1:8" ht="15.75" thickBot="1" x14ac:dyDescent="0.3">
      <c r="A63" s="23"/>
      <c r="B63" s="3"/>
      <c r="C63" s="3"/>
      <c r="D63" s="3"/>
      <c r="E63" s="3"/>
      <c r="F63" s="3"/>
      <c r="G63" s="3"/>
      <c r="H63" s="4"/>
    </row>
    <row r="64" spans="1:8" ht="15.75" thickBot="1" x14ac:dyDescent="0.3">
      <c r="A64" s="57" t="str">
        <f>A32</f>
        <v xml:space="preserve">Conducteur d'élévateur - Liftbestuurder  </v>
      </c>
      <c r="B64" s="58"/>
      <c r="C64" s="59"/>
      <c r="D64" s="17"/>
      <c r="E64" s="17"/>
      <c r="F64" s="17"/>
      <c r="G64" s="17"/>
      <c r="H64" s="18"/>
    </row>
    <row r="65" spans="1:8" ht="60" x14ac:dyDescent="0.25">
      <c r="A65" s="39" t="s">
        <v>37</v>
      </c>
      <c r="B65" s="24">
        <v>1.08</v>
      </c>
      <c r="C65" s="25" t="s">
        <v>38</v>
      </c>
      <c r="D65" s="3" t="s">
        <v>39</v>
      </c>
      <c r="E65" s="3" t="s">
        <v>40</v>
      </c>
      <c r="F65" s="25" t="s">
        <v>41</v>
      </c>
      <c r="G65" s="3" t="s">
        <v>42</v>
      </c>
      <c r="H65" s="4" t="s">
        <v>3</v>
      </c>
    </row>
    <row r="66" spans="1:8" x14ac:dyDescent="0.25">
      <c r="A66" s="31">
        <f>G32</f>
        <v>15.2918</v>
      </c>
      <c r="B66" s="27">
        <f>A66*$B$47</f>
        <v>16.515144000000003</v>
      </c>
      <c r="C66" s="3" t="s">
        <v>0</v>
      </c>
      <c r="D66" s="27">
        <f>A66+(B66*$H$26)</f>
        <v>22.953175301600002</v>
      </c>
      <c r="E66" s="26">
        <f>$G$38</f>
        <v>1.1200000000000001</v>
      </c>
      <c r="F66" s="27">
        <f>$G$42/12/164.67</f>
        <v>5.0606263031112736E-2</v>
      </c>
      <c r="G66" s="32">
        <f>SUM(D66:F66)</f>
        <v>24.123781564631116</v>
      </c>
      <c r="H66" s="33">
        <f>G66/A66</f>
        <v>1.5775632407323608</v>
      </c>
    </row>
    <row r="67" spans="1:8" x14ac:dyDescent="0.25">
      <c r="A67" s="31">
        <f>G32</f>
        <v>15.2918</v>
      </c>
      <c r="B67" s="27">
        <f t="shared" ref="B67:B68" si="3">A67*$B$47</f>
        <v>16.515144000000003</v>
      </c>
      <c r="C67" s="34" t="s">
        <v>1</v>
      </c>
      <c r="D67" s="27">
        <f>A67+(B67*$G$26)</f>
        <v>22.943266215200001</v>
      </c>
      <c r="E67" s="26">
        <f>$G$38</f>
        <v>1.1200000000000001</v>
      </c>
      <c r="F67" s="27">
        <f>$G$42/12/164.67</f>
        <v>5.0606263031112736E-2</v>
      </c>
      <c r="G67" s="32">
        <f>SUM(D67:F67)</f>
        <v>24.113872478231116</v>
      </c>
      <c r="H67" s="33">
        <f>G67/A67</f>
        <v>1.5769152407323608</v>
      </c>
    </row>
    <row r="68" spans="1:8" ht="15.75" thickBot="1" x14ac:dyDescent="0.3">
      <c r="A68" s="35">
        <f>G32</f>
        <v>15.2918</v>
      </c>
      <c r="B68" s="29">
        <f t="shared" si="3"/>
        <v>16.515144000000003</v>
      </c>
      <c r="C68" s="36" t="s">
        <v>2</v>
      </c>
      <c r="D68" s="29">
        <f>A68+(B68*$F$26)</f>
        <v>22.943266215200001</v>
      </c>
      <c r="E68" s="28">
        <f>$G$38</f>
        <v>1.1200000000000001</v>
      </c>
      <c r="F68" s="29">
        <f>$G$42/12/164.67</f>
        <v>5.0606263031112736E-2</v>
      </c>
      <c r="G68" s="37">
        <f>SUM(D68:F68)</f>
        <v>24.113872478231116</v>
      </c>
      <c r="H68" s="38">
        <f>G68/A68</f>
        <v>1.5769152407323608</v>
      </c>
    </row>
    <row r="69" spans="1:8" ht="15.75" thickBot="1" x14ac:dyDescent="0.3">
      <c r="A69" s="23"/>
      <c r="B69" s="3"/>
      <c r="C69" s="3"/>
      <c r="D69" s="3"/>
      <c r="E69" s="3"/>
      <c r="F69" s="3"/>
      <c r="G69" s="3"/>
      <c r="H69" s="4"/>
    </row>
    <row r="70" spans="1:8" ht="15.75" thickBot="1" x14ac:dyDescent="0.3">
      <c r="A70" s="57" t="str">
        <f>A33</f>
        <v xml:space="preserve">Emballeur - Inpakker    </v>
      </c>
      <c r="B70" s="58"/>
      <c r="C70" s="59"/>
      <c r="D70" s="17"/>
      <c r="E70" s="17"/>
      <c r="F70" s="17"/>
      <c r="G70" s="17"/>
      <c r="H70" s="18"/>
    </row>
    <row r="71" spans="1:8" ht="60" x14ac:dyDescent="0.25">
      <c r="A71" s="39" t="s">
        <v>37</v>
      </c>
      <c r="B71" s="24">
        <v>1.08</v>
      </c>
      <c r="C71" s="25" t="s">
        <v>38</v>
      </c>
      <c r="D71" s="3" t="s">
        <v>39</v>
      </c>
      <c r="E71" s="3" t="s">
        <v>40</v>
      </c>
      <c r="F71" s="25" t="s">
        <v>41</v>
      </c>
      <c r="G71" s="3" t="s">
        <v>42</v>
      </c>
      <c r="H71" s="4" t="s">
        <v>3</v>
      </c>
    </row>
    <row r="72" spans="1:8" x14ac:dyDescent="0.25">
      <c r="A72" s="31">
        <f>G33</f>
        <v>15.2918</v>
      </c>
      <c r="B72" s="27">
        <f>A72*$B$47</f>
        <v>16.515144000000003</v>
      </c>
      <c r="C72" s="3" t="s">
        <v>0</v>
      </c>
      <c r="D72" s="27">
        <f>A72+(B72*$H$26)</f>
        <v>22.953175301600002</v>
      </c>
      <c r="E72" s="26">
        <f>$G$38</f>
        <v>1.1200000000000001</v>
      </c>
      <c r="F72" s="27">
        <f>$G$42/12/164.67</f>
        <v>5.0606263031112736E-2</v>
      </c>
      <c r="G72" s="32">
        <f>SUM(D72:F72)</f>
        <v>24.123781564631116</v>
      </c>
      <c r="H72" s="33">
        <f>G72/A72</f>
        <v>1.5775632407323608</v>
      </c>
    </row>
    <row r="73" spans="1:8" x14ac:dyDescent="0.25">
      <c r="A73" s="31">
        <f>G33</f>
        <v>15.2918</v>
      </c>
      <c r="B73" s="27">
        <f t="shared" ref="B73:B74" si="4">A73*$B$47</f>
        <v>16.515144000000003</v>
      </c>
      <c r="C73" s="34" t="s">
        <v>1</v>
      </c>
      <c r="D73" s="27">
        <f>A73+(B73*$G$26)</f>
        <v>22.943266215200001</v>
      </c>
      <c r="E73" s="26">
        <f>$G$38</f>
        <v>1.1200000000000001</v>
      </c>
      <c r="F73" s="27">
        <f>$G$42/12/164.67</f>
        <v>5.0606263031112736E-2</v>
      </c>
      <c r="G73" s="32">
        <f>SUM(D73:F73)</f>
        <v>24.113872478231116</v>
      </c>
      <c r="H73" s="33">
        <f>G73/A73</f>
        <v>1.5769152407323608</v>
      </c>
    </row>
    <row r="74" spans="1:8" ht="15.75" thickBot="1" x14ac:dyDescent="0.3">
      <c r="A74" s="35">
        <f>G33</f>
        <v>15.2918</v>
      </c>
      <c r="B74" s="29">
        <f t="shared" si="4"/>
        <v>16.515144000000003</v>
      </c>
      <c r="C74" s="36" t="s">
        <v>2</v>
      </c>
      <c r="D74" s="29">
        <f>A74+(B74*$F$26)</f>
        <v>22.943266215200001</v>
      </c>
      <c r="E74" s="28">
        <f>$G$38</f>
        <v>1.1200000000000001</v>
      </c>
      <c r="F74" s="29">
        <f>$G$42/12/164.67</f>
        <v>5.0606263031112736E-2</v>
      </c>
      <c r="G74" s="37">
        <f>SUM(D74:F74)</f>
        <v>24.113872478231116</v>
      </c>
      <c r="H74" s="38">
        <f>G74/A74</f>
        <v>1.5769152407323608</v>
      </c>
    </row>
    <row r="75" spans="1:8" ht="15.75" thickBot="1" x14ac:dyDescent="0.3">
      <c r="A75" s="45"/>
      <c r="B75" s="13"/>
      <c r="C75" s="13"/>
      <c r="D75" s="3"/>
      <c r="E75" s="3"/>
      <c r="F75" s="3"/>
      <c r="G75" s="3"/>
      <c r="H75" s="4"/>
    </row>
    <row r="76" spans="1:8" ht="15.75" thickBot="1" x14ac:dyDescent="0.3">
      <c r="A76" s="60" t="str">
        <f>A34</f>
        <v xml:space="preserve">Caissier - Kistenmaker </v>
      </c>
      <c r="B76" s="58"/>
      <c r="C76" s="59"/>
      <c r="D76" s="17"/>
      <c r="E76" s="17"/>
      <c r="F76" s="17"/>
      <c r="G76" s="17"/>
      <c r="H76" s="18"/>
    </row>
    <row r="77" spans="1:8" ht="60" x14ac:dyDescent="0.25">
      <c r="A77" s="39" t="s">
        <v>37</v>
      </c>
      <c r="B77" s="24">
        <v>1.08</v>
      </c>
      <c r="C77" s="25" t="s">
        <v>38</v>
      </c>
      <c r="D77" s="3" t="s">
        <v>39</v>
      </c>
      <c r="E77" s="3" t="s">
        <v>40</v>
      </c>
      <c r="F77" s="25" t="s">
        <v>41</v>
      </c>
      <c r="G77" s="3" t="s">
        <v>42</v>
      </c>
      <c r="H77" s="4" t="s">
        <v>3</v>
      </c>
    </row>
    <row r="78" spans="1:8" x14ac:dyDescent="0.25">
      <c r="A78" s="31">
        <f>G34</f>
        <v>15.2918</v>
      </c>
      <c r="B78" s="27">
        <f>A78*$B$47</f>
        <v>16.515144000000003</v>
      </c>
      <c r="C78" s="3" t="s">
        <v>0</v>
      </c>
      <c r="D78" s="27">
        <f>A78+(B78*$H$26)</f>
        <v>22.953175301600002</v>
      </c>
      <c r="E78" s="26">
        <f>$G$38</f>
        <v>1.1200000000000001</v>
      </c>
      <c r="F78" s="27">
        <f>$G$42/12/164.67</f>
        <v>5.0606263031112736E-2</v>
      </c>
      <c r="G78" s="32">
        <f>SUM(D78:F78)</f>
        <v>24.123781564631116</v>
      </c>
      <c r="H78" s="33">
        <f>G78/A78</f>
        <v>1.5775632407323608</v>
      </c>
    </row>
    <row r="79" spans="1:8" x14ac:dyDescent="0.25">
      <c r="A79" s="31">
        <f>G34</f>
        <v>15.2918</v>
      </c>
      <c r="B79" s="27">
        <f t="shared" ref="B79:B80" si="5">A79*$B$47</f>
        <v>16.515144000000003</v>
      </c>
      <c r="C79" s="34" t="s">
        <v>1</v>
      </c>
      <c r="D79" s="27">
        <f>A79+(B79*$G$26)</f>
        <v>22.943266215200001</v>
      </c>
      <c r="E79" s="26">
        <f>$G$38</f>
        <v>1.1200000000000001</v>
      </c>
      <c r="F79" s="27">
        <f>$G$42/12/164.67</f>
        <v>5.0606263031112736E-2</v>
      </c>
      <c r="G79" s="32">
        <f>SUM(D79:F79)</f>
        <v>24.113872478231116</v>
      </c>
      <c r="H79" s="33">
        <f>G79/A79</f>
        <v>1.5769152407323608</v>
      </c>
    </row>
    <row r="80" spans="1:8" ht="15.75" thickBot="1" x14ac:dyDescent="0.3">
      <c r="A80" s="35">
        <f>G34</f>
        <v>15.2918</v>
      </c>
      <c r="B80" s="29">
        <f t="shared" si="5"/>
        <v>16.515144000000003</v>
      </c>
      <c r="C80" s="36" t="s">
        <v>2</v>
      </c>
      <c r="D80" s="29">
        <f>A80+(B80*$F$26)</f>
        <v>22.943266215200001</v>
      </c>
      <c r="E80" s="28">
        <f>$G$38</f>
        <v>1.1200000000000001</v>
      </c>
      <c r="F80" s="29">
        <f>$G$42/12/164.67</f>
        <v>5.0606263031112736E-2</v>
      </c>
      <c r="G80" s="37">
        <f>SUM(D80:F80)</f>
        <v>24.113872478231116</v>
      </c>
      <c r="H80" s="38">
        <f>G80/A80</f>
        <v>1.5769152407323608</v>
      </c>
    </row>
    <row r="81" spans="1:8" ht="15.75" thickBot="1" x14ac:dyDescent="0.3">
      <c r="A81" s="23"/>
      <c r="B81" s="3"/>
      <c r="C81" s="3"/>
      <c r="D81" s="3"/>
      <c r="E81" s="3"/>
      <c r="F81" s="3"/>
      <c r="G81" s="3"/>
      <c r="H81" s="4"/>
    </row>
    <row r="82" spans="1:8" ht="15.75" thickBot="1" x14ac:dyDescent="0.3">
      <c r="A82" s="57" t="str">
        <f>A35</f>
        <v>Chauffeur Permis de conduire C-E et 2 ans d'ancienneté - Chauffeur rijbewijs C of CE met min. 2 jaar dienst in de sector</v>
      </c>
      <c r="B82" s="58"/>
      <c r="C82" s="59"/>
      <c r="D82" s="17"/>
      <c r="E82" s="17"/>
      <c r="F82" s="17"/>
      <c r="G82" s="17"/>
      <c r="H82" s="18"/>
    </row>
    <row r="83" spans="1:8" ht="60" x14ac:dyDescent="0.25">
      <c r="A83" s="39" t="s">
        <v>37</v>
      </c>
      <c r="B83" s="24">
        <v>1.08</v>
      </c>
      <c r="C83" s="25" t="s">
        <v>38</v>
      </c>
      <c r="D83" s="3" t="s">
        <v>39</v>
      </c>
      <c r="E83" s="3" t="s">
        <v>40</v>
      </c>
      <c r="F83" s="25" t="s">
        <v>41</v>
      </c>
      <c r="G83" s="3" t="s">
        <v>42</v>
      </c>
      <c r="H83" s="4" t="s">
        <v>3</v>
      </c>
    </row>
    <row r="84" spans="1:8" x14ac:dyDescent="0.25">
      <c r="A84" s="31">
        <f>G35</f>
        <v>15.455</v>
      </c>
      <c r="B84" s="27">
        <f>A84*$B$47</f>
        <v>16.691400000000002</v>
      </c>
      <c r="C84" s="3" t="s">
        <v>0</v>
      </c>
      <c r="D84" s="27">
        <f>A84+(B84*$H$26)</f>
        <v>23.198140460000001</v>
      </c>
      <c r="E84" s="26">
        <f>$G$38</f>
        <v>1.1200000000000001</v>
      </c>
      <c r="F84" s="27">
        <f>$G$42/12/164.67</f>
        <v>5.0606263031112736E-2</v>
      </c>
      <c r="G84" s="32">
        <f>SUM(D84:F84)</f>
        <v>24.368746723031116</v>
      </c>
      <c r="H84" s="33">
        <f>G84/A84</f>
        <v>1.5767548834054426</v>
      </c>
    </row>
    <row r="85" spans="1:8" x14ac:dyDescent="0.25">
      <c r="A85" s="31">
        <f>G35</f>
        <v>15.455</v>
      </c>
      <c r="B85" s="27">
        <f t="shared" ref="B85:B86" si="6">A85*$B$47</f>
        <v>16.691400000000002</v>
      </c>
      <c r="C85" s="34" t="s">
        <v>1</v>
      </c>
      <c r="D85" s="27">
        <f>A85+(B85*$G$26)</f>
        <v>23.188125620000001</v>
      </c>
      <c r="E85" s="26">
        <f>$G$38</f>
        <v>1.1200000000000001</v>
      </c>
      <c r="F85" s="27">
        <f>$G$42/12/164.67</f>
        <v>5.0606263031112736E-2</v>
      </c>
      <c r="G85" s="32">
        <f>SUM(D85:F85)</f>
        <v>24.358731883031115</v>
      </c>
      <c r="H85" s="33">
        <f>G85/A85</f>
        <v>1.5761068834054426</v>
      </c>
    </row>
    <row r="86" spans="1:8" ht="15.75" thickBot="1" x14ac:dyDescent="0.3">
      <c r="A86" s="35">
        <f>G35</f>
        <v>15.455</v>
      </c>
      <c r="B86" s="29">
        <f t="shared" si="6"/>
        <v>16.691400000000002</v>
      </c>
      <c r="C86" s="36" t="s">
        <v>2</v>
      </c>
      <c r="D86" s="29">
        <f>A86+(B86*$F$26)</f>
        <v>23.188125620000001</v>
      </c>
      <c r="E86" s="28">
        <f>$G$38</f>
        <v>1.1200000000000001</v>
      </c>
      <c r="F86" s="29">
        <f>$G$42/12/164.67</f>
        <v>5.0606263031112736E-2</v>
      </c>
      <c r="G86" s="37">
        <f>SUM(D86:F86)</f>
        <v>24.358731883031115</v>
      </c>
      <c r="H86" s="38">
        <f>G86/A86</f>
        <v>1.5761068834054426</v>
      </c>
    </row>
    <row r="87" spans="1:8" ht="15.75" thickBot="1" x14ac:dyDescent="0.3">
      <c r="A87" s="23"/>
      <c r="B87" s="3"/>
      <c r="C87" s="3"/>
      <c r="D87" s="3"/>
      <c r="E87" s="3"/>
      <c r="F87" s="3"/>
      <c r="G87" s="3"/>
      <c r="H87" s="4"/>
    </row>
    <row r="88" spans="1:8" ht="15.75" thickBot="1" x14ac:dyDescent="0.3">
      <c r="A88" s="57" t="str">
        <f>A36</f>
        <v>Chef d'équipe - Ploegbaas</v>
      </c>
      <c r="B88" s="58"/>
      <c r="C88" s="59"/>
      <c r="D88" s="17"/>
      <c r="E88" s="17"/>
      <c r="F88" s="17"/>
      <c r="G88" s="17"/>
      <c r="H88" s="18"/>
    </row>
    <row r="89" spans="1:8" ht="60" x14ac:dyDescent="0.25">
      <c r="A89" s="39" t="s">
        <v>37</v>
      </c>
      <c r="B89" s="24">
        <v>1.08</v>
      </c>
      <c r="C89" s="25" t="s">
        <v>38</v>
      </c>
      <c r="D89" s="3" t="s">
        <v>39</v>
      </c>
      <c r="E89" s="3" t="s">
        <v>40</v>
      </c>
      <c r="F89" s="25" t="s">
        <v>41</v>
      </c>
      <c r="G89" s="3" t="s">
        <v>42</v>
      </c>
      <c r="H89" s="4" t="s">
        <v>3</v>
      </c>
    </row>
    <row r="90" spans="1:8" x14ac:dyDescent="0.25">
      <c r="A90" s="31">
        <f>G36</f>
        <v>15.455</v>
      </c>
      <c r="B90" s="27">
        <f>A90*$B$47</f>
        <v>16.691400000000002</v>
      </c>
      <c r="C90" s="3" t="s">
        <v>0</v>
      </c>
      <c r="D90" s="27">
        <f>A90+(B90*$H$26)</f>
        <v>23.198140460000001</v>
      </c>
      <c r="E90" s="26">
        <f>$G$38</f>
        <v>1.1200000000000001</v>
      </c>
      <c r="F90" s="30">
        <f>$G$42/12/164.67</f>
        <v>5.0606263031112736E-2</v>
      </c>
      <c r="G90" s="32">
        <f>SUM(D90:F90)</f>
        <v>24.368746723031116</v>
      </c>
      <c r="H90" s="33">
        <f>G90/A90</f>
        <v>1.5767548834054426</v>
      </c>
    </row>
    <row r="91" spans="1:8" x14ac:dyDescent="0.25">
      <c r="A91" s="31">
        <f>G36</f>
        <v>15.455</v>
      </c>
      <c r="B91" s="27">
        <f t="shared" ref="B91:B92" si="7">A91*$B$47</f>
        <v>16.691400000000002</v>
      </c>
      <c r="C91" s="34" t="s">
        <v>1</v>
      </c>
      <c r="D91" s="27">
        <f>A91+(B91*$G$26)</f>
        <v>23.188125620000001</v>
      </c>
      <c r="E91" s="26">
        <f>$G$38</f>
        <v>1.1200000000000001</v>
      </c>
      <c r="F91" s="27">
        <f>$G$42/12/164.67</f>
        <v>5.0606263031112736E-2</v>
      </c>
      <c r="G91" s="32">
        <f t="shared" ref="G91:G92" si="8">SUM(D91:F91)</f>
        <v>24.358731883031115</v>
      </c>
      <c r="H91" s="33">
        <f>G91/A91</f>
        <v>1.5761068834054426</v>
      </c>
    </row>
    <row r="92" spans="1:8" ht="15.75" thickBot="1" x14ac:dyDescent="0.3">
      <c r="A92" s="35">
        <f>G36</f>
        <v>15.455</v>
      </c>
      <c r="B92" s="29">
        <f t="shared" si="7"/>
        <v>16.691400000000002</v>
      </c>
      <c r="C92" s="36" t="s">
        <v>2</v>
      </c>
      <c r="D92" s="29">
        <f>A92+(B92*$F$26)</f>
        <v>23.188125620000001</v>
      </c>
      <c r="E92" s="28">
        <f>$G$38</f>
        <v>1.1200000000000001</v>
      </c>
      <c r="F92" s="29">
        <f>$G$42/12/164.67</f>
        <v>5.0606263031112736E-2</v>
      </c>
      <c r="G92" s="37">
        <f t="shared" si="8"/>
        <v>24.358731883031115</v>
      </c>
      <c r="H92" s="38">
        <f>G92/A92</f>
        <v>1.5761068834054426</v>
      </c>
    </row>
  </sheetData>
  <mergeCells count="41">
    <mergeCell ref="A52:C52"/>
    <mergeCell ref="A46:C46"/>
    <mergeCell ref="F6:H6"/>
    <mergeCell ref="A82:C82"/>
    <mergeCell ref="A1:H2"/>
    <mergeCell ref="A4:H4"/>
    <mergeCell ref="A5:E5"/>
    <mergeCell ref="A7:E7"/>
    <mergeCell ref="A9:E9"/>
    <mergeCell ref="A11:E11"/>
    <mergeCell ref="A13:E13"/>
    <mergeCell ref="A14:E14"/>
    <mergeCell ref="A15:E15"/>
    <mergeCell ref="A16:E16"/>
    <mergeCell ref="A17:E17"/>
    <mergeCell ref="A18:E18"/>
    <mergeCell ref="A88:C88"/>
    <mergeCell ref="A76:C76"/>
    <mergeCell ref="A70:C70"/>
    <mergeCell ref="A64:C64"/>
    <mergeCell ref="A58:C58"/>
    <mergeCell ref="A25:E25"/>
    <mergeCell ref="A27:E27"/>
    <mergeCell ref="A28:E28"/>
    <mergeCell ref="A29:E29"/>
    <mergeCell ref="A19:E19"/>
    <mergeCell ref="A20:E20"/>
    <mergeCell ref="A21:E21"/>
    <mergeCell ref="A23:E23"/>
    <mergeCell ref="A24:E24"/>
    <mergeCell ref="A30:E30"/>
    <mergeCell ref="A31:E31"/>
    <mergeCell ref="A32:E32"/>
    <mergeCell ref="A40:E40"/>
    <mergeCell ref="A42:E42"/>
    <mergeCell ref="A45:H45"/>
    <mergeCell ref="A33:E33"/>
    <mergeCell ref="A34:E34"/>
    <mergeCell ref="A35:E35"/>
    <mergeCell ref="A36:E36"/>
    <mergeCell ref="A38:E38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E832AB0ECB524082EB7370CB0120CC" ma:contentTypeVersion="13" ma:contentTypeDescription="Create a new document." ma:contentTypeScope="" ma:versionID="e929f8275017350fef312280dbf7d7f4">
  <xsd:schema xmlns:xsd="http://www.w3.org/2001/XMLSchema" xmlns:xs="http://www.w3.org/2001/XMLSchema" xmlns:p="http://schemas.microsoft.com/office/2006/metadata/properties" xmlns:ns3="7260fbd4-13e5-4bd1-bdfe-5907ac28ea6c" xmlns:ns4="76c8dc09-9280-4bd3-9e6f-a443c3beb268" targetNamespace="http://schemas.microsoft.com/office/2006/metadata/properties" ma:root="true" ma:fieldsID="cf93e046216be477233642daf9fedd9d" ns3:_="" ns4:_="">
    <xsd:import namespace="7260fbd4-13e5-4bd1-bdfe-5907ac28ea6c"/>
    <xsd:import namespace="76c8dc09-9280-4bd3-9e6f-a443c3beb2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0fbd4-13e5-4bd1-bdfe-5907ac28ea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8dc09-9280-4bd3-9e6f-a443c3beb26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2B26B2-9827-4479-86FE-3038208533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FA9244-5B48-4B27-8BE8-00C79A0E224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6c8dc09-9280-4bd3-9e6f-a443c3beb268"/>
    <ds:schemaRef ds:uri="http://schemas.microsoft.com/office/2006/documentManagement/types"/>
    <ds:schemaRef ds:uri="7260fbd4-13e5-4bd1-bdfe-5907ac28ea6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44F7F6-126F-4910-9602-926593727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60fbd4-13e5-4bd1-bdfe-5907ac28ea6c"/>
    <ds:schemaRef ds:uri="76c8dc09-9280-4bd3-9e6f-a443c3beb2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Van Oevelen</dc:creator>
  <cp:lastModifiedBy>Koen Vangoidsenhoven</cp:lastModifiedBy>
  <cp:lastPrinted>2019-12-31T09:46:32Z</cp:lastPrinted>
  <dcterms:created xsi:type="dcterms:W3CDTF">2019-12-13T15:27:10Z</dcterms:created>
  <dcterms:modified xsi:type="dcterms:W3CDTF">2025-12-29T11:29:03Z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0x01010063E832AB0ECB524082EB7370CB0120CC</vt:lpwstr>
  </property>
</Properties>
</file>